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Session Log &amp; DPS" sheetId="1" r:id="rId1"/>
    <sheet name="2. Squad &amp; Erg Line Log" sheetId="2" r:id="rId2"/>
    <sheet name="3. SPM &amp; DPS Chart" sheetId="3" r:id="rId3"/>
  </sheets>
</workbook>
</file>

<file path=xl/styles.xml><?xml version="1.0" encoding="utf-8"?>
<styleSheet xmlns="http://schemas.openxmlformats.org/spreadsheetml/2006/main">
  <fonts count="6">
    <font>
      <sz val="10.5"/>
      <color rgb="FF071D32"/>
      <name val="Calibri"/>
    </font>
    <font>
      <b/>
      <sz val="10.5"/>
      <color rgb="FFFFFFFF"/>
      <name val="Calibri"/>
    </font>
    <font>
      <b/>
      <sz val="13"/>
      <color rgb="FFFFFFFF"/>
      <name val="Calibri"/>
    </font>
    <font>
      <b/>
      <sz val="10"/>
      <color rgb="FF071D32"/>
      <name val="Calibri"/>
    </font>
    <font>
      <b/>
      <sz val="10"/>
      <color rgb="FF8FD3E8"/>
      <name val="Calibri"/>
    </font>
    <font>
      <b/>
      <sz val="10.5"/>
      <color rgb="FF00669E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1D32"/>
      </patternFill>
    </fill>
    <fill>
      <patternFill patternType="solid">
        <fgColor rgb="FFE5F6FE"/>
      </patternFill>
    </fill>
    <fill>
      <patternFill patternType="solid">
        <fgColor rgb="FF0D2B45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71D32"/>
      </left>
      <right style="thin">
        <color rgb="FF071D32"/>
      </right>
      <top style="medium">
        <color rgb="FF071D32"/>
      </top>
      <bottom style="medium">
        <color rgb="FF071D3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4" fillId="4" borderId="1" xfId="0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2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16" customWidth="1"/>
    <col min="3" max="3" width="14" customWidth="1"/>
    <col min="4" max="4" width="18" customWidth="1"/>
    <col min="5" max="5" width="18" customWidth="1"/>
    <col min="6" max="6" width="18" customWidth="1"/>
    <col min="7" max="7" width="16" customWidth="1"/>
    <col min="8" max="8" width="20" customWidth="1"/>
    <col min="9" max="9" width="44" customWidth="1"/>
  </cols>
  <sheetData>
    <row r="1" ht="28" customHeight="1">
      <c r="A1" t="inlineStr" s="2">
        <is>
          <t>STROKES PER MINUTE · OFFICIAL WORKOUT SHEET — 8 x 500m Race-Pace Rowing Intervals (30–34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Volume: 4000m (8 x 500m, 2:00 rest)  |  Target Rate: 30–34 SPM (2.00s–1.76s/stroke)  |  Zone: VO2 Max / 2k Pace   |   https://strokesperminute.app (iOS, iPadOS, watchOS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 ht="20" customHeight="1">
      <c r="A3" t="inlineStr" s="5">
        <is>
          <t>Date:</t>
        </is>
      </c>
      <c r="B3" t="inlineStr" s="5">
        <is>
          <t>______________</t>
        </is>
      </c>
      <c r="C3" t="inlineStr" s="5">
        <is>
          <t>Crew / Athlete:</t>
        </is>
      </c>
      <c r="D3" t="inlineStr" s="5">
        <is>
          <t>________________</t>
        </is>
      </c>
      <c r="E3" t="inlineStr" s="5">
        <is>
          <t>Coach / Cox:</t>
        </is>
      </c>
      <c r="F3" t="inlineStr" s="5">
        <is>
          <t>______________</t>
        </is>
      </c>
      <c r="G3" t="inlineStr" s="5">
        <is>
          <t>2k Baseline / Drag:</t>
        </is>
      </c>
      <c r="H3" t="inlineStr" s="5">
        <is>
          <t>______________</t>
        </is>
      </c>
      <c r="I3" t="inlineStr" s="5">
        <is>
          <t/>
        </is>
      </c>
    </row>
    <row r="4"/>
    <row r="5" ht="24" customHeight="1">
      <c r="A5" t="inlineStr" s="1">
        <is>
          <t>Segment / Interval</t>
        </is>
      </c>
      <c r="B5" t="inlineStr" s="1">
        <is>
          <t>Duration / Dist</t>
        </is>
      </c>
      <c r="C5" t="inlineStr" s="1">
        <is>
          <t>Target SPM</t>
        </is>
      </c>
      <c r="D5" t="inlineStr" s="1">
        <is>
          <t>Measured SPM (App)</t>
        </is>
      </c>
      <c r="E5" t="inlineStr" s="1">
        <is>
          <t>3-Stroke Time (s)</t>
        </is>
      </c>
      <c r="F5" t="inlineStr" s="1">
        <is>
          <t>Seconds / Stroke</t>
        </is>
      </c>
      <c r="G5" t="inlineStr" s="1">
        <is>
          <t>500m Split (sec)</t>
        </is>
      </c>
      <c r="H5" t="inlineStr" s="1">
        <is>
          <t>Distance / Stroke (m)</t>
        </is>
      </c>
      <c r="I5" t="inlineStr" s="1">
        <is>
          <t>Coaching Focus &amp; Crew Notes</t>
        </is>
      </c>
    </row>
    <row r="6" ht="20" customHeight="1">
      <c r="A6" t="inlineStr" s="5">
        <is>
          <t>Warm-Up · Race-Pace Prep</t>
        </is>
      </c>
      <c r="B6" t="inlineStr" s="5">
        <is>
          <t>12:00</t>
        </is>
      </c>
      <c r="C6" s="5">
        <v>20</v>
      </c>
      <c r="D6" s="5">
        <v>20</v>
      </c>
      <c r="E6" s="5">
        <f>ROUND(180/D6,2)</f>
        <v>9</v>
      </c>
      <c r="F6" s="5">
        <f>ROUND(60/D6,2)</f>
        <v>3</v>
      </c>
      <c r="G6" s="5">
        <v>122</v>
      </c>
      <c r="H6" s="5">
        <f>ROUND(500/(D6*(G6/60)),2)</f>
        <v>12.3</v>
      </c>
      <c r="I6" t="inlineStr" s="5">
        <is>
          <t>Includes 3 x 15-stroke builds to 32 SPM</t>
        </is>
      </c>
    </row>
    <row r="7" ht="20" customHeight="1">
      <c r="A7" t="inlineStr" s="6">
        <is>
          <t>Interval 1 · Base Race Rhythm</t>
        </is>
      </c>
      <c r="B7" t="inlineStr" s="6">
        <is>
          <t>500m</t>
        </is>
      </c>
      <c r="C7" s="6">
        <v>30</v>
      </c>
      <c r="D7" s="6">
        <v>30</v>
      </c>
      <c r="E7" s="6">
        <f>ROUND(180/D7,2)</f>
        <v>6</v>
      </c>
      <c r="F7" s="6">
        <f>ROUND(60/D7,2)</f>
        <v>2</v>
      </c>
      <c r="G7" s="6">
        <v>106</v>
      </c>
      <c r="H7" s="6">
        <f>ROUND(500/(D7*(G7/60)),2)</f>
        <v>9.43</v>
      </c>
      <c r="I7" t="inlineStr" s="6">
        <is>
          <t>Controlled first 150m; 2.00s per stroke</t>
        </is>
      </c>
    </row>
    <row r="8" ht="20" customHeight="1">
      <c r="A8" t="inlineStr" s="5">
        <is>
          <t>Interval 2 · Base Race Rhythm</t>
        </is>
      </c>
      <c r="B8" t="inlineStr" s="5">
        <is>
          <t>500m</t>
        </is>
      </c>
      <c r="C8" s="5">
        <v>31</v>
      </c>
      <c r="D8" s="5">
        <v>31</v>
      </c>
      <c r="E8" s="5">
        <f>ROUND(180/D8,2)</f>
        <v>5.81</v>
      </c>
      <c r="F8" s="5">
        <f>ROUND(60/D8,2)</f>
        <v>1.94</v>
      </c>
      <c r="G8" s="5">
        <v>106</v>
      </c>
      <c r="H8" s="5">
        <f>ROUND(500/(D8*(G8/60)),2)</f>
        <v>9.13</v>
      </c>
      <c r="I8" t="inlineStr" s="5">
        <is>
          <t>Relaxed shoulders at 31 SPM</t>
        </is>
      </c>
    </row>
    <row r="9" ht="20" customHeight="1">
      <c r="A9" t="inlineStr" s="6">
        <is>
          <t>Interval 3 · Body of the 2k</t>
        </is>
      </c>
      <c r="B9" t="inlineStr" s="6">
        <is>
          <t>500m</t>
        </is>
      </c>
      <c r="C9" s="6">
        <v>32</v>
      </c>
      <c r="D9" s="6">
        <v>32</v>
      </c>
      <c r="E9" s="6">
        <f>ROUND(180/D9,2)</f>
        <v>5.63</v>
      </c>
      <c r="F9" s="6">
        <f>ROUND(60/D9,2)</f>
        <v>1.88</v>
      </c>
      <c r="G9" s="6">
        <v>105</v>
      </c>
      <c r="H9" s="6">
        <f>ROUND(500/(D9*(G9/60)),2)</f>
        <v>8.93</v>
      </c>
      <c r="I9" t="inlineStr" s="6">
        <is>
          <t>Exact middle-1000m race cadence</t>
        </is>
      </c>
    </row>
    <row r="10" ht="20" customHeight="1">
      <c r="A10" t="inlineStr" s="5">
        <is>
          <t>Interval 4 · Body of the 2k</t>
        </is>
      </c>
      <c r="B10" t="inlineStr" s="5">
        <is>
          <t>500m</t>
        </is>
      </c>
      <c r="C10" s="5">
        <v>32</v>
      </c>
      <c r="D10" s="5">
        <v>32</v>
      </c>
      <c r="E10" s="5">
        <f>ROUND(180/D10,2)</f>
        <v>5.63</v>
      </c>
      <c r="F10" s="5">
        <f>ROUND(60/D10,2)</f>
        <v>1.88</v>
      </c>
      <c r="G10" s="5">
        <v>105</v>
      </c>
      <c r="H10" s="5">
        <f>ROUND(500/(D10*(G10/60)),2)</f>
        <v>8.93</v>
      </c>
      <c r="I10" t="inlineStr" s="5">
        <is>
          <t>Full compression at the front end</t>
        </is>
      </c>
    </row>
    <row r="11" ht="20" customHeight="1">
      <c r="A11" t="inlineStr" s="6">
        <is>
          <t>Interval 5 · Third-500m Push</t>
        </is>
      </c>
      <c r="B11" t="inlineStr" s="6">
        <is>
          <t>500m</t>
        </is>
      </c>
      <c r="C11" s="6">
        <v>33</v>
      </c>
      <c r="D11" s="6">
        <v>33</v>
      </c>
      <c r="E11" s="6">
        <f>ROUND(180/D11,2)</f>
        <v>5.45</v>
      </c>
      <c r="F11" s="6">
        <f>ROUND(60/D11,2)</f>
        <v>1.82</v>
      </c>
      <c r="G11" s="6">
        <v>104.5</v>
      </c>
      <c r="H11" s="6">
        <f>ROUND(500/(D11*(G11/60)),2)</f>
        <v>8.7</v>
      </c>
      <c r="I11" t="inlineStr" s="6">
        <is>
          <t>Quick hands &amp; body prep out of bow</t>
        </is>
      </c>
    </row>
    <row r="12" ht="20" customHeight="1">
      <c r="A12" t="inlineStr" s="5">
        <is>
          <t>Interval 6 · Third-500m Push</t>
        </is>
      </c>
      <c r="B12" t="inlineStr" s="5">
        <is>
          <t>500m</t>
        </is>
      </c>
      <c r="C12" s="5">
        <v>33</v>
      </c>
      <c r="D12" s="5">
        <v>33</v>
      </c>
      <c r="E12" s="5">
        <f>ROUND(180/D12,2)</f>
        <v>5.45</v>
      </c>
      <c r="F12" s="5">
        <f>ROUND(60/D12,2)</f>
        <v>1.82</v>
      </c>
      <c r="G12" s="5">
        <v>104.5</v>
      </c>
      <c r="H12" s="5">
        <f>ROUND(500/(D12*(G12/60)),2)</f>
        <v>8.7</v>
      </c>
      <c r="I12" t="inlineStr" s="5">
        <is>
          <t>Refuse to shorten the stroke</t>
        </is>
      </c>
    </row>
    <row r="13" ht="20" customHeight="1">
      <c r="A13" t="inlineStr" s="6">
        <is>
          <t>Interval 7 · Closing Sprint</t>
        </is>
      </c>
      <c r="B13" t="inlineStr" s="6">
        <is>
          <t>500m</t>
        </is>
      </c>
      <c r="C13" s="6">
        <v>34</v>
      </c>
      <c r="D13" s="6">
        <v>34</v>
      </c>
      <c r="E13" s="6">
        <f>ROUND(180/D13,2)</f>
        <v>5.29</v>
      </c>
      <c r="F13" s="6">
        <f>ROUND(60/D13,2)</f>
        <v>1.76</v>
      </c>
      <c r="G13" s="6">
        <v>103.5</v>
      </c>
      <c r="H13" s="6">
        <f>ROUND(500/(D13*(G13/60)),2)</f>
        <v>8.53</v>
      </c>
      <c r="I13" t="inlineStr" s="6">
        <is>
          <t>Lift cadence while holding horizontal draw</t>
        </is>
      </c>
    </row>
    <row r="14" ht="20" customHeight="1">
      <c r="A14" t="inlineStr" s="5">
        <is>
          <t>Interval 8 · Empty the Tank</t>
        </is>
      </c>
      <c r="B14" t="inlineStr" s="5">
        <is>
          <t>500m</t>
        </is>
      </c>
      <c r="C14" s="5">
        <v>35</v>
      </c>
      <c r="D14" s="5">
        <v>35</v>
      </c>
      <c r="E14" s="5">
        <f>ROUND(180/D14,2)</f>
        <v>5.14</v>
      </c>
      <c r="F14" s="5">
        <f>ROUND(60/D14,2)</f>
        <v>1.71</v>
      </c>
      <c r="G14" s="5">
        <v>103</v>
      </c>
      <c r="H14" s="5">
        <f>ROUND(500/(D14*(G14/60)),2)</f>
        <v>8.32</v>
      </c>
      <c r="I14" t="inlineStr" s="5">
        <is>
          <t>Final 200m sprint to the line</t>
        </is>
      </c>
    </row>
    <row r="15" ht="20" customHeight="1">
      <c r="A15" t="inlineStr" s="6">
        <is>
          <t>Cool-Down · Flush Paddle</t>
        </is>
      </c>
      <c r="B15" t="inlineStr" s="6">
        <is>
          <t>8:00</t>
        </is>
      </c>
      <c r="C15" s="6">
        <v>18</v>
      </c>
      <c r="D15" s="6">
        <v>18</v>
      </c>
      <c r="E15" s="6">
        <f>ROUND(180/D15,2)</f>
        <v>10</v>
      </c>
      <c r="F15" s="6">
        <f>ROUND(60/D15,2)</f>
        <v>3.33</v>
      </c>
      <c r="G15" s="6">
        <v>134</v>
      </c>
      <c r="H15" s="6">
        <f>ROUND(500/(D15*(G15/60)),2)</f>
        <v>12.44</v>
      </c>
      <c r="I15" t="inlineStr" s="6">
        <is>
          <t>Long, low-pressure strokes at 18 SPM</t>
        </is>
      </c>
    </row>
    <row r="16" ht="22" customHeight="1">
      <c r="A16" t="inlineStr" s="7">
        <is>
          <t>SESSION AVERAGE / SUMMARY</t>
        </is>
      </c>
      <c r="B16" t="inlineStr" s="7">
        <is>
          <t>—</t>
        </is>
      </c>
      <c r="C16" s="7">
        <f>ROUND(AVERAGE(C6:C15),1)</f>
        <v>24</v>
      </c>
      <c r="D16" s="7">
        <f>ROUND(AVERAGE(D6:D15),1)</f>
        <v>24</v>
      </c>
      <c r="E16" s="7">
        <f>ROUND(AVERAGE(E6:E15),2)</f>
        <v>7.5</v>
      </c>
      <c r="F16" s="7">
        <f>ROUND(AVERAGE(F6:F15),2)</f>
        <v>2.5</v>
      </c>
      <c r="G16" s="7">
        <f>ROUND(AVERAGE(G6:G15),1)</f>
        <v>118</v>
      </c>
      <c r="H16" s="7">
        <f>ROUND(AVERAGE(H6:H15),2)</f>
        <v>10.6</v>
      </c>
      <c r="I16" t="inlineStr" s="7">
        <is>
          <t>Logged with Strokes Per Minute (strokesperminute.app)</t>
        </is>
      </c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26" customWidth="1"/>
    <col min="2" max="2" width="15" customWidth="1"/>
    <col min="3" max="3" width="14" customWidth="1"/>
    <col min="4" max="4" width="14" customWidth="1"/>
    <col min="5" max="5" width="14" customWidth="1"/>
    <col min="6" max="6" width="14" customWidth="1"/>
    <col min="7" max="7" width="15" customWidth="1"/>
    <col min="8" max="8" width="18" customWidth="1"/>
    <col min="9" max="9" width="36" customWidth="1"/>
  </cols>
  <sheetData>
    <row r="1" ht="26" customHeight="1">
      <c r="A1" t="inlineStr" s="2">
        <is>
          <t>STROKES PER MINUTE — SQUAD &amp; ERG LINE RECORDER: 8 x 500m Race-Pace Rowing Intervals (30–34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Walk the line of ergs or time crews from the launch with Strokes Per Minute (iPhone, iPad, Apple Watch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2" customHeight="1">
      <c r="A4" t="inlineStr" s="1">
        <is>
          <t>Seat / Rower / Crew Name</t>
        </is>
      </c>
      <c r="B4" t="inlineStr" s="1">
        <is>
          <t>Boat / Erg #</t>
        </is>
      </c>
      <c r="C4" t="inlineStr" s="1">
        <is>
          <t>Piece 1 SPM</t>
        </is>
      </c>
      <c r="D4" t="inlineStr" s="1">
        <is>
          <t>Piece 2 SPM</t>
        </is>
      </c>
      <c r="E4" t="inlineStr" s="1">
        <is>
          <t>Piece 3 SPM</t>
        </is>
      </c>
      <c r="F4" t="inlineStr" s="1">
        <is>
          <t>Piece 4 SPM</t>
        </is>
      </c>
      <c r="G4" t="inlineStr" s="1">
        <is>
          <t>Avg SPM</t>
        </is>
      </c>
      <c r="H4" t="inlineStr" s="1">
        <is>
          <t>Avg Sec / Stroke</t>
        </is>
      </c>
      <c r="I4" t="inlineStr" s="1">
        <is>
          <t>Coach / Coxswain Rhythm Notes</t>
        </is>
      </c>
    </row>
    <row r="5">
      <c r="A5" t="inlineStr" s="5">
        <is>
          <t>Athlete / Crew #1</t>
        </is>
      </c>
      <c r="B5" t="inlineStr" s="5">
        <is>
          <t>Erg / Boat 1</t>
        </is>
      </c>
      <c r="C5" s="5">
        <v>20</v>
      </c>
      <c r="D5" s="5">
        <v>22</v>
      </c>
      <c r="E5" s="5">
        <v>24</v>
      </c>
      <c r="F5" s="5">
        <v>22</v>
      </c>
      <c r="G5" s="5">
        <f>ROUND(AVERAGE(C5:F5),1)</f>
        <v>22</v>
      </c>
      <c r="H5" s="5">
        <f>ROUND(60/G5,2)</f>
        <v>2.73</v>
      </c>
      <c r="I5" t="inlineStr" s="5">
        <is>
          <t>Hold ratio on the recovery slide</t>
        </is>
      </c>
    </row>
    <row r="6">
      <c r="A6" t="inlineStr" s="6">
        <is>
          <t>Athlete / Crew #2</t>
        </is>
      </c>
      <c r="B6" t="inlineStr" s="6">
        <is>
          <t>Erg / Boat 2</t>
        </is>
      </c>
      <c r="C6" s="6">
        <v>20</v>
      </c>
      <c r="D6" s="6">
        <v>22</v>
      </c>
      <c r="E6" s="6">
        <v>24</v>
      </c>
      <c r="F6" s="6">
        <v>22</v>
      </c>
      <c r="G6" s="6">
        <f>ROUND(AVERAGE(C6:F6),1)</f>
        <v>22</v>
      </c>
      <c r="H6" s="6">
        <f>ROUND(60/G6,2)</f>
        <v>2.73</v>
      </c>
      <c r="I6" t="inlineStr" s="6">
        <is>
          <t>Hold ratio on the recovery slide</t>
        </is>
      </c>
    </row>
    <row r="7">
      <c r="A7" t="inlineStr" s="5">
        <is>
          <t>Athlete / Crew #3</t>
        </is>
      </c>
      <c r="B7" t="inlineStr" s="5">
        <is>
          <t>Erg / Boat 3</t>
        </is>
      </c>
      <c r="C7" s="5">
        <v>20</v>
      </c>
      <c r="D7" s="5">
        <v>22</v>
      </c>
      <c r="E7" s="5">
        <v>24</v>
      </c>
      <c r="F7" s="5">
        <v>22</v>
      </c>
      <c r="G7" s="5">
        <f>ROUND(AVERAGE(C7:F7),1)</f>
        <v>22</v>
      </c>
      <c r="H7" s="5">
        <f>ROUND(60/G7,2)</f>
        <v>2.73</v>
      </c>
      <c r="I7" t="inlineStr" s="5">
        <is>
          <t>Hold ratio on the recovery slide</t>
        </is>
      </c>
    </row>
    <row r="8">
      <c r="A8" t="inlineStr" s="6">
        <is>
          <t>Athlete / Crew #4</t>
        </is>
      </c>
      <c r="B8" t="inlineStr" s="6">
        <is>
          <t>Erg / Boat 4</t>
        </is>
      </c>
      <c r="C8" s="6">
        <v>20</v>
      </c>
      <c r="D8" s="6">
        <v>22</v>
      </c>
      <c r="E8" s="6">
        <v>24</v>
      </c>
      <c r="F8" s="6">
        <v>22</v>
      </c>
      <c r="G8" s="6">
        <f>ROUND(AVERAGE(C8:F8),1)</f>
        <v>22</v>
      </c>
      <c r="H8" s="6">
        <f>ROUND(60/G8,2)</f>
        <v>2.73</v>
      </c>
      <c r="I8" t="inlineStr" s="6">
        <is>
          <t>Hold ratio on the recovery slide</t>
        </is>
      </c>
    </row>
    <row r="9">
      <c r="A9" t="inlineStr" s="5">
        <is>
          <t>Athlete / Crew #5</t>
        </is>
      </c>
      <c r="B9" t="inlineStr" s="5">
        <is>
          <t>Erg / Boat 5</t>
        </is>
      </c>
      <c r="C9" s="5">
        <v>20</v>
      </c>
      <c r="D9" s="5">
        <v>22</v>
      </c>
      <c r="E9" s="5">
        <v>24</v>
      </c>
      <c r="F9" s="5">
        <v>22</v>
      </c>
      <c r="G9" s="5">
        <f>ROUND(AVERAGE(C9:F9),1)</f>
        <v>22</v>
      </c>
      <c r="H9" s="5">
        <f>ROUND(60/G9,2)</f>
        <v>2.73</v>
      </c>
      <c r="I9" t="inlineStr" s="5">
        <is>
          <t>Hold ratio on the recovery slide</t>
        </is>
      </c>
    </row>
    <row r="10">
      <c r="A10" t="inlineStr" s="6">
        <is>
          <t>Athlete / Crew #6</t>
        </is>
      </c>
      <c r="B10" t="inlineStr" s="6">
        <is>
          <t>Erg / Boat 6</t>
        </is>
      </c>
      <c r="C10" s="6">
        <v>20</v>
      </c>
      <c r="D10" s="6">
        <v>22</v>
      </c>
      <c r="E10" s="6">
        <v>24</v>
      </c>
      <c r="F10" s="6">
        <v>22</v>
      </c>
      <c r="G10" s="6">
        <f>ROUND(AVERAGE(C10:F10),1)</f>
        <v>22</v>
      </c>
      <c r="H10" s="6">
        <f>ROUND(60/G10,2)</f>
        <v>2.73</v>
      </c>
      <c r="I10" t="inlineStr" s="6">
        <is>
          <t>Hold ratio on the recovery slide</t>
        </is>
      </c>
    </row>
    <row r="11">
      <c r="A11" t="inlineStr" s="5">
        <is>
          <t>Athlete / Crew #7</t>
        </is>
      </c>
      <c r="B11" t="inlineStr" s="5">
        <is>
          <t>Erg / Boat 7</t>
        </is>
      </c>
      <c r="C11" s="5">
        <v>20</v>
      </c>
      <c r="D11" s="5">
        <v>22</v>
      </c>
      <c r="E11" s="5">
        <v>24</v>
      </c>
      <c r="F11" s="5">
        <v>22</v>
      </c>
      <c r="G11" s="5">
        <f>ROUND(AVERAGE(C11:F11),1)</f>
        <v>22</v>
      </c>
      <c r="H11" s="5">
        <f>ROUND(60/G11,2)</f>
        <v>2.73</v>
      </c>
      <c r="I11" t="inlineStr" s="5">
        <is>
          <t>Hold ratio on the recovery slide</t>
        </is>
      </c>
    </row>
    <row r="12">
      <c r="A12" t="inlineStr" s="6">
        <is>
          <t>Athlete / Crew #8</t>
        </is>
      </c>
      <c r="B12" t="inlineStr" s="6">
        <is>
          <t>Erg / Boat 8</t>
        </is>
      </c>
      <c r="C12" s="6">
        <v>20</v>
      </c>
      <c r="D12" s="6">
        <v>22</v>
      </c>
      <c r="E12" s="6">
        <v>24</v>
      </c>
      <c r="F12" s="6">
        <v>22</v>
      </c>
      <c r="G12" s="6">
        <f>ROUND(AVERAGE(C12:F12),1)</f>
        <v>22</v>
      </c>
      <c r="H12" s="6">
        <f>ROUND(60/G12,2)</f>
        <v>2.73</v>
      </c>
      <c r="I12" t="inlineStr" s="6">
        <is>
          <t>Hold ratio on the recovery slide</t>
        </is>
      </c>
    </row>
    <row r="13">
      <c r="A13" t="inlineStr" s="5">
        <is>
          <t>Athlete / Crew #9</t>
        </is>
      </c>
      <c r="B13" t="inlineStr" s="5">
        <is>
          <t>Erg / Boat 9</t>
        </is>
      </c>
      <c r="C13" s="5">
        <v>20</v>
      </c>
      <c r="D13" s="5">
        <v>22</v>
      </c>
      <c r="E13" s="5">
        <v>24</v>
      </c>
      <c r="F13" s="5">
        <v>22</v>
      </c>
      <c r="G13" s="5">
        <f>ROUND(AVERAGE(C13:F13),1)</f>
        <v>22</v>
      </c>
      <c r="H13" s="5">
        <f>ROUND(60/G13,2)</f>
        <v>2.73</v>
      </c>
      <c r="I13" t="inlineStr" s="5">
        <is>
          <t>Hold ratio on the recovery slide</t>
        </is>
      </c>
    </row>
    <row r="14">
      <c r="A14" t="inlineStr" s="6">
        <is>
          <t>Athlete / Crew #10</t>
        </is>
      </c>
      <c r="B14" t="inlineStr" s="6">
        <is>
          <t>Erg / Boat 10</t>
        </is>
      </c>
      <c r="C14" s="6">
        <v>20</v>
      </c>
      <c r="D14" s="6">
        <v>22</v>
      </c>
      <c r="E14" s="6">
        <v>24</v>
      </c>
      <c r="F14" s="6">
        <v>22</v>
      </c>
      <c r="G14" s="6">
        <f>ROUND(AVERAGE(C14:F14),1)</f>
        <v>22</v>
      </c>
      <c r="H14" s="6">
        <f>ROUND(60/G14,2)</f>
        <v>2.73</v>
      </c>
      <c r="I14" t="inlineStr" s="6">
        <is>
          <t>Hold ratio on the recovery slide</t>
        </is>
      </c>
    </row>
    <row r="15">
      <c r="A15" t="inlineStr" s="5">
        <is>
          <t>Athlete / Crew #11</t>
        </is>
      </c>
      <c r="B15" t="inlineStr" s="5">
        <is>
          <t>Erg / Boat 11</t>
        </is>
      </c>
      <c r="C15" s="5">
        <v>20</v>
      </c>
      <c r="D15" s="5">
        <v>22</v>
      </c>
      <c r="E15" s="5">
        <v>24</v>
      </c>
      <c r="F15" s="5">
        <v>22</v>
      </c>
      <c r="G15" s="5">
        <f>ROUND(AVERAGE(C15:F15),1)</f>
        <v>22</v>
      </c>
      <c r="H15" s="5">
        <f>ROUND(60/G15,2)</f>
        <v>2.73</v>
      </c>
      <c r="I15" t="inlineStr" s="5">
        <is>
          <t>Hold ratio on the recovery slide</t>
        </is>
      </c>
    </row>
    <row r="16">
      <c r="A16" t="inlineStr" s="6">
        <is>
          <t>Athlete / Crew #12</t>
        </is>
      </c>
      <c r="B16" t="inlineStr" s="6">
        <is>
          <t>Erg / Boat 12</t>
        </is>
      </c>
      <c r="C16" s="6">
        <v>20</v>
      </c>
      <c r="D16" s="6">
        <v>22</v>
      </c>
      <c r="E16" s="6">
        <v>24</v>
      </c>
      <c r="F16" s="6">
        <v>22</v>
      </c>
      <c r="G16" s="6">
        <f>ROUND(AVERAGE(C16:F16),1)</f>
        <v>22</v>
      </c>
      <c r="H16" s="6">
        <f>ROUND(60/G16,2)</f>
        <v>2.73</v>
      </c>
      <c r="I16" t="inlineStr" s="6">
        <is>
          <t>Hold ratio on the recovery slide</t>
        </is>
      </c>
    </row>
  </sheetData>
  <pageSetup paperSize="9" orientation="landscape" fitToWidth="1" fitToHeight="1"/>
</worksheet>
</file>

<file path=xl/worksheets/sheet3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2" customWidth="1"/>
    <col min="6" max="6" width="22" customWidth="1"/>
    <col min="7" max="7" width="22" customWidth="1"/>
    <col min="8" max="8" width="22" customWidth="1"/>
  </cols>
  <sheetData>
    <row r="1" ht="26" customHeight="1">
      <c r="A1" t="inlineStr" s="2">
        <is>
          <t>STROKES PER MINUTE (strokesperminute.app) — BOATHOUSE SPM, SECONDS/STROKE &amp; DPS REFERENCE CHART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</row>
    <row r="2" ht="20" customHeight="1">
      <c r="A2" t="inlineStr" s="3">
        <is>
          <t>Formula: Seconds/Stroke = 60 / SPM  |  3-Stroke Stopwatch Time = 180 / SPM  |  Distance/Stroke (m) = 500 / (SPM * Split_minutes)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</row>
    <row r="3"/>
    <row r="4" ht="22" customHeight="1">
      <c r="A4" t="inlineStr" s="1">
        <is>
          <t>Stroke Rate (SPM)</t>
        </is>
      </c>
      <c r="B4" t="inlineStr" s="1">
        <is>
          <t>Seconds / Stroke (s)</t>
        </is>
      </c>
      <c r="C4" t="inlineStr" s="1">
        <is>
          <t>3-Stroke Time (s)</t>
        </is>
      </c>
      <c r="D4" t="inlineStr" s="1">
        <is>
          <t>5-Stroke Time (s)</t>
        </is>
      </c>
      <c r="E4" t="inlineStr" s="1">
        <is>
          <t>DPS @ 1:30/500m (m)</t>
        </is>
      </c>
      <c r="F4" t="inlineStr" s="1">
        <is>
          <t>DPS @ 1:45/500m (m)</t>
        </is>
      </c>
      <c r="G4" t="inlineStr" s="1">
        <is>
          <t>DPS @ 2:00/500m (m)</t>
        </is>
      </c>
      <c r="H4" t="inlineStr" s="1">
        <is>
          <t>DPS @ 2:15/500m (m)</t>
        </is>
      </c>
    </row>
    <row r="5">
      <c r="A5" s="5">
        <v>16</v>
      </c>
      <c r="B5" s="5">
        <f>ROUND(60/A5,2)</f>
        <v>3.75</v>
      </c>
      <c r="C5" s="5">
        <f>ROUND(180/A5,2)</f>
        <v>11.25</v>
      </c>
      <c r="D5" s="5">
        <f>ROUND(300/A5,2)</f>
        <v>18.75</v>
      </c>
      <c r="E5" s="5">
        <f>ROUND(500/(A5*1.5),2)</f>
        <v>20.83</v>
      </c>
      <c r="F5" s="5">
        <f>ROUND(500/(A5*1.75),2)</f>
        <v>17.86</v>
      </c>
      <c r="G5" s="5">
        <f>ROUND(500/(A5*2.0),2)</f>
        <v>15.63</v>
      </c>
      <c r="H5" s="5">
        <f>ROUND(500/(A5*2.25),2)</f>
        <v>13.89</v>
      </c>
    </row>
    <row r="6">
      <c r="A6" s="6">
        <v>18</v>
      </c>
      <c r="B6" s="6">
        <f>ROUND(60/A6,2)</f>
        <v>3.33</v>
      </c>
      <c r="C6" s="6">
        <f>ROUND(180/A6,2)</f>
        <v>10</v>
      </c>
      <c r="D6" s="6">
        <f>ROUND(300/A6,2)</f>
        <v>16.67</v>
      </c>
      <c r="E6" s="6">
        <f>ROUND(500/(A6*1.5),2)</f>
        <v>18.52</v>
      </c>
      <c r="F6" s="6">
        <f>ROUND(500/(A6*1.75),2)</f>
        <v>15.87</v>
      </c>
      <c r="G6" s="6">
        <f>ROUND(500/(A6*2.0),2)</f>
        <v>13.89</v>
      </c>
      <c r="H6" s="6">
        <f>ROUND(500/(A6*2.25),2)</f>
        <v>12.35</v>
      </c>
    </row>
    <row r="7">
      <c r="A7" s="5">
        <v>20</v>
      </c>
      <c r="B7" s="5">
        <f>ROUND(60/A7,2)</f>
        <v>3</v>
      </c>
      <c r="C7" s="5">
        <f>ROUND(180/A7,2)</f>
        <v>9</v>
      </c>
      <c r="D7" s="5">
        <f>ROUND(300/A7,2)</f>
        <v>15</v>
      </c>
      <c r="E7" s="5">
        <f>ROUND(500/(A7*1.5),2)</f>
        <v>16.67</v>
      </c>
      <c r="F7" s="5">
        <f>ROUND(500/(A7*1.75),2)</f>
        <v>14.29</v>
      </c>
      <c r="G7" s="5">
        <f>ROUND(500/(A7*2.0),2)</f>
        <v>12.5</v>
      </c>
      <c r="H7" s="5">
        <f>ROUND(500/(A7*2.25),2)</f>
        <v>11.11</v>
      </c>
    </row>
    <row r="8">
      <c r="A8" s="6">
        <v>22</v>
      </c>
      <c r="B8" s="6">
        <f>ROUND(60/A8,2)</f>
        <v>2.73</v>
      </c>
      <c r="C8" s="6">
        <f>ROUND(180/A8,2)</f>
        <v>8.18</v>
      </c>
      <c r="D8" s="6">
        <f>ROUND(300/A8,2)</f>
        <v>13.64</v>
      </c>
      <c r="E8" s="6">
        <f>ROUND(500/(A8*1.5),2)</f>
        <v>15.15</v>
      </c>
      <c r="F8" s="6">
        <f>ROUND(500/(A8*1.75),2)</f>
        <v>12.99</v>
      </c>
      <c r="G8" s="6">
        <f>ROUND(500/(A8*2.0),2)</f>
        <v>11.36</v>
      </c>
      <c r="H8" s="6">
        <f>ROUND(500/(A8*2.25),2)</f>
        <v>10.1</v>
      </c>
    </row>
    <row r="9">
      <c r="A9" s="5">
        <v>24</v>
      </c>
      <c r="B9" s="5">
        <f>ROUND(60/A9,2)</f>
        <v>2.5</v>
      </c>
      <c r="C9" s="5">
        <f>ROUND(180/A9,2)</f>
        <v>7.5</v>
      </c>
      <c r="D9" s="5">
        <f>ROUND(300/A9,2)</f>
        <v>12.5</v>
      </c>
      <c r="E9" s="5">
        <f>ROUND(500/(A9*1.5),2)</f>
        <v>13.89</v>
      </c>
      <c r="F9" s="5">
        <f>ROUND(500/(A9*1.75),2)</f>
        <v>11.9</v>
      </c>
      <c r="G9" s="5">
        <f>ROUND(500/(A9*2.0),2)</f>
        <v>10.42</v>
      </c>
      <c r="H9" s="5">
        <f>ROUND(500/(A9*2.25),2)</f>
        <v>9.26</v>
      </c>
    </row>
    <row r="10">
      <c r="A10" s="6">
        <v>26</v>
      </c>
      <c r="B10" s="6">
        <f>ROUND(60/A10,2)</f>
        <v>2.31</v>
      </c>
      <c r="C10" s="6">
        <f>ROUND(180/A10,2)</f>
        <v>6.92</v>
      </c>
      <c r="D10" s="6">
        <f>ROUND(300/A10,2)</f>
        <v>11.54</v>
      </c>
      <c r="E10" s="6">
        <f>ROUND(500/(A10*1.5),2)</f>
        <v>12.82</v>
      </c>
      <c r="F10" s="6">
        <f>ROUND(500/(A10*1.75),2)</f>
        <v>10.99</v>
      </c>
      <c r="G10" s="6">
        <f>ROUND(500/(A10*2.0),2)</f>
        <v>9.62</v>
      </c>
      <c r="H10" s="6">
        <f>ROUND(500/(A10*2.25),2)</f>
        <v>8.55</v>
      </c>
    </row>
    <row r="11">
      <c r="A11" s="5">
        <v>28</v>
      </c>
      <c r="B11" s="5">
        <f>ROUND(60/A11,2)</f>
        <v>2.14</v>
      </c>
      <c r="C11" s="5">
        <f>ROUND(180/A11,2)</f>
        <v>6.43</v>
      </c>
      <c r="D11" s="5">
        <f>ROUND(300/A11,2)</f>
        <v>10.71</v>
      </c>
      <c r="E11" s="5">
        <f>ROUND(500/(A11*1.5),2)</f>
        <v>11.9</v>
      </c>
      <c r="F11" s="5">
        <f>ROUND(500/(A11*1.75),2)</f>
        <v>10.2</v>
      </c>
      <c r="G11" s="5">
        <f>ROUND(500/(A11*2.0),2)</f>
        <v>8.93</v>
      </c>
      <c r="H11" s="5">
        <f>ROUND(500/(A11*2.25),2)</f>
        <v>7.94</v>
      </c>
    </row>
    <row r="12">
      <c r="A12" s="6">
        <v>30</v>
      </c>
      <c r="B12" s="6">
        <f>ROUND(60/A12,2)</f>
        <v>2</v>
      </c>
      <c r="C12" s="6">
        <f>ROUND(180/A12,2)</f>
        <v>6</v>
      </c>
      <c r="D12" s="6">
        <f>ROUND(300/A12,2)</f>
        <v>10</v>
      </c>
      <c r="E12" s="6">
        <f>ROUND(500/(A12*1.5),2)</f>
        <v>11.11</v>
      </c>
      <c r="F12" s="6">
        <f>ROUND(500/(A12*1.75),2)</f>
        <v>9.52</v>
      </c>
      <c r="G12" s="6">
        <f>ROUND(500/(A12*2.0),2)</f>
        <v>8.33</v>
      </c>
      <c r="H12" s="6">
        <f>ROUND(500/(A12*2.25),2)</f>
        <v>7.41</v>
      </c>
    </row>
    <row r="13">
      <c r="A13" s="5">
        <v>32</v>
      </c>
      <c r="B13" s="5">
        <f>ROUND(60/A13,2)</f>
        <v>1.88</v>
      </c>
      <c r="C13" s="5">
        <f>ROUND(180/A13,2)</f>
        <v>5.63</v>
      </c>
      <c r="D13" s="5">
        <f>ROUND(300/A13,2)</f>
        <v>9.38</v>
      </c>
      <c r="E13" s="5">
        <f>ROUND(500/(A13*1.5),2)</f>
        <v>10.42</v>
      </c>
      <c r="F13" s="5">
        <f>ROUND(500/(A13*1.75),2)</f>
        <v>8.93</v>
      </c>
      <c r="G13" s="5">
        <f>ROUND(500/(A13*2.0),2)</f>
        <v>7.81</v>
      </c>
      <c r="H13" s="5">
        <f>ROUND(500/(A13*2.25),2)</f>
        <v>6.94</v>
      </c>
    </row>
    <row r="14">
      <c r="A14" s="6">
        <v>34</v>
      </c>
      <c r="B14" s="6">
        <f>ROUND(60/A14,2)</f>
        <v>1.76</v>
      </c>
      <c r="C14" s="6">
        <f>ROUND(180/A14,2)</f>
        <v>5.29</v>
      </c>
      <c r="D14" s="6">
        <f>ROUND(300/A14,2)</f>
        <v>8.82</v>
      </c>
      <c r="E14" s="6">
        <f>ROUND(500/(A14*1.5),2)</f>
        <v>9.8</v>
      </c>
      <c r="F14" s="6">
        <f>ROUND(500/(A14*1.75),2)</f>
        <v>8.4</v>
      </c>
      <c r="G14" s="6">
        <f>ROUND(500/(A14*2.0),2)</f>
        <v>7.35</v>
      </c>
      <c r="H14" s="6">
        <f>ROUND(500/(A14*2.25),2)</f>
        <v>6.54</v>
      </c>
    </row>
    <row r="15">
      <c r="A15" s="5">
        <v>36</v>
      </c>
      <c r="B15" s="5">
        <f>ROUND(60/A15,2)</f>
        <v>1.67</v>
      </c>
      <c r="C15" s="5">
        <f>ROUND(180/A15,2)</f>
        <v>5</v>
      </c>
      <c r="D15" s="5">
        <f>ROUND(300/A15,2)</f>
        <v>8.33</v>
      </c>
      <c r="E15" s="5">
        <f>ROUND(500/(A15*1.5),2)</f>
        <v>9.26</v>
      </c>
      <c r="F15" s="5">
        <f>ROUND(500/(A15*1.75),2)</f>
        <v>7.94</v>
      </c>
      <c r="G15" s="5">
        <f>ROUND(500/(A15*2.0),2)</f>
        <v>6.94</v>
      </c>
      <c r="H15" s="5">
        <f>ROUND(500/(A15*2.25),2)</f>
        <v>6.17</v>
      </c>
    </row>
    <row r="16">
      <c r="A16" s="6">
        <v>38</v>
      </c>
      <c r="B16" s="6">
        <f>ROUND(60/A16,2)</f>
        <v>1.58</v>
      </c>
      <c r="C16" s="6">
        <f>ROUND(180/A16,2)</f>
        <v>4.74</v>
      </c>
      <c r="D16" s="6">
        <f>ROUND(300/A16,2)</f>
        <v>7.89</v>
      </c>
      <c r="E16" s="6">
        <f>ROUND(500/(A16*1.5),2)</f>
        <v>8.77</v>
      </c>
      <c r="F16" s="6">
        <f>ROUND(500/(A16*1.75),2)</f>
        <v>7.52</v>
      </c>
      <c r="G16" s="6">
        <f>ROUND(500/(A16*2.0),2)</f>
        <v>6.58</v>
      </c>
      <c r="H16" s="6">
        <f>ROUND(500/(A16*2.25),2)</f>
        <v>5.85</v>
      </c>
    </row>
    <row r="17">
      <c r="A17" s="5">
        <v>40</v>
      </c>
      <c r="B17" s="5">
        <f>ROUND(60/A17,2)</f>
        <v>1.5</v>
      </c>
      <c r="C17" s="5">
        <f>ROUND(180/A17,2)</f>
        <v>4.5</v>
      </c>
      <c r="D17" s="5">
        <f>ROUND(300/A17,2)</f>
        <v>7.5</v>
      </c>
      <c r="E17" s="5">
        <f>ROUND(500/(A17*1.5),2)</f>
        <v>8.33</v>
      </c>
      <c r="F17" s="5">
        <f>ROUND(500/(A17*1.75),2)</f>
        <v>7.14</v>
      </c>
      <c r="G17" s="5">
        <f>ROUND(500/(A17*2.0),2)</f>
        <v>6.25</v>
      </c>
      <c r="H17" s="5">
        <f>ROUND(500/(A17*2.25),2)</f>
        <v>5.56</v>
      </c>
    </row>
    <row r="18">
      <c r="A18" s="6">
        <v>42</v>
      </c>
      <c r="B18" s="6">
        <f>ROUND(60/A18,2)</f>
        <v>1.43</v>
      </c>
      <c r="C18" s="6">
        <f>ROUND(180/A18,2)</f>
        <v>4.29</v>
      </c>
      <c r="D18" s="6">
        <f>ROUND(300/A18,2)</f>
        <v>7.14</v>
      </c>
      <c r="E18" s="6">
        <f>ROUND(500/(A18*1.5),2)</f>
        <v>7.94</v>
      </c>
      <c r="F18" s="6">
        <f>ROUND(500/(A18*1.75),2)</f>
        <v>6.8</v>
      </c>
      <c r="G18" s="6">
        <f>ROUND(500/(A18*2.0),2)</f>
        <v>5.95</v>
      </c>
      <c r="H18" s="6">
        <f>ROUND(500/(A18*2.25),2)</f>
        <v>5.29</v>
      </c>
    </row>
  </sheetData>
  <pageSetup paperSize="9" orientation="landscape" fitToWidth="1" fitToHeight="1"/>
</worksheet>
</file>